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995" windowHeight="10740" activeTab="0"/>
  </bookViews>
  <sheets>
    <sheet name="Tabelle1" sheetId="1" r:id="rId1"/>
    <sheet name="Tabelle2" sheetId="2" r:id="rId2"/>
    <sheet name="Tabelle3" sheetId="3" r:id="rId3"/>
  </sheets>
  <definedNames/>
  <calcPr fullCalcOnLoad="1" refMode="R1C1"/>
</workbook>
</file>

<file path=xl/comments1.xml><?xml version="1.0" encoding="utf-8"?>
<comments xmlns="http://schemas.openxmlformats.org/spreadsheetml/2006/main">
  <authors>
    <author> </author>
  </authors>
  <commentList>
    <comment ref="A1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Die Transmission ergibt sich aus dem Produkt der Transmissionen und/oder Reflektionsgrade aller optisch wirksamen Flächen incl. Zenitspiegel und Okulare.
Da die Angaben zu den Okularen i.d.R. nicht benannt werden, würde ich pauschal 5% ansetzen.
</t>
        </r>
      </text>
    </comment>
  </commentList>
</comments>
</file>

<file path=xl/sharedStrings.xml><?xml version="1.0" encoding="utf-8"?>
<sst xmlns="http://schemas.openxmlformats.org/spreadsheetml/2006/main" count="27" uniqueCount="22">
  <si>
    <t>visuelle Grenzgröße</t>
  </si>
  <si>
    <t>Optik</t>
  </si>
  <si>
    <t>Durchmesser Öffnung</t>
  </si>
  <si>
    <t>Allgemein</t>
  </si>
  <si>
    <t>Größenklassengewinn</t>
  </si>
  <si>
    <t>erreichbare Grenzgröße</t>
  </si>
  <si>
    <t>Auflösungsvermögen theoretisch</t>
  </si>
  <si>
    <t>mag</t>
  </si>
  <si>
    <t>mm</t>
  </si>
  <si>
    <t>fach</t>
  </si>
  <si>
    <t>"</t>
  </si>
  <si>
    <t>Ergebnisse</t>
  </si>
  <si>
    <t>Augenpupille maximal</t>
  </si>
  <si>
    <t>Bitte Grenzgrößen und Optikdaten eingeben</t>
  </si>
  <si>
    <t>© Armin Hubertus</t>
  </si>
  <si>
    <t>Grenzgrößenrechner</t>
  </si>
  <si>
    <t>Vergrößerung</t>
  </si>
  <si>
    <t>Durchmesser Sekundärspiegel</t>
  </si>
  <si>
    <t>%</t>
  </si>
  <si>
    <t>Lichtsammelfläche gg. Auge</t>
  </si>
  <si>
    <t>Transmission des Gesamtsystems</t>
  </si>
  <si>
    <t>Basis ist eine Formel von Henk Feijth und Georg Comello
Sie wurde um 1995 entwickelt und an verschiedenen
Fernrohren überprüft. (Quelle Harrie Rutten)
Sie ist anwendbar bis 1mm AP 
( Vergrößerung = Durchmesser der Primäroptik)
und sollte demnach zur Orientierung ausreichen.
Sie gilt nur für punktförmige Lichtquellen.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</si>
</sst>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8">
    <font>
      <sz val="10"/>
      <name val="Arial"/>
      <family val="0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2" fontId="2" fillId="4" borderId="5" xfId="0" applyNumberFormat="1" applyFont="1" applyFill="1" applyBorder="1" applyAlignment="1">
      <alignment/>
    </xf>
    <xf numFmtId="0" fontId="2" fillId="4" borderId="4" xfId="0" applyFont="1" applyFill="1" applyBorder="1" applyAlignment="1">
      <alignment/>
    </xf>
    <xf numFmtId="164" fontId="2" fillId="4" borderId="5" xfId="0" applyNumberFormat="1" applyFont="1" applyFill="1" applyBorder="1" applyAlignment="1">
      <alignment/>
    </xf>
    <xf numFmtId="164" fontId="2" fillId="2" borderId="6" xfId="0" applyNumberFormat="1" applyFont="1" applyFill="1" applyBorder="1" applyAlignment="1" applyProtection="1">
      <alignment/>
      <protection locked="0"/>
    </xf>
    <xf numFmtId="164" fontId="2" fillId="2" borderId="7" xfId="0" applyNumberFormat="1" applyFont="1" applyFill="1" applyBorder="1" applyAlignment="1" applyProtection="1">
      <alignment/>
      <protection locked="0"/>
    </xf>
    <xf numFmtId="0" fontId="2" fillId="3" borderId="5" xfId="0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2" fillId="3" borderId="7" xfId="0" applyFont="1" applyFill="1" applyBorder="1" applyAlignment="1" applyProtection="1">
      <alignment/>
      <protection locked="0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F3" sqref="F3"/>
    </sheetView>
  </sheetViews>
  <sheetFormatPr defaultColWidth="11.421875" defaultRowHeight="12.75"/>
  <cols>
    <col min="1" max="1" width="33.140625" style="0" customWidth="1"/>
    <col min="2" max="2" width="14.8515625" style="0" customWidth="1"/>
    <col min="3" max="3" width="5.140625" style="0" customWidth="1"/>
    <col min="4" max="4" width="0" style="0" hidden="1" customWidth="1"/>
  </cols>
  <sheetData>
    <row r="1" spans="1:3" ht="18.75" thickBot="1">
      <c r="A1" s="25" t="s">
        <v>15</v>
      </c>
      <c r="B1" s="26"/>
      <c r="C1" s="27"/>
    </row>
    <row r="2" spans="1:3" ht="13.5" thickBot="1">
      <c r="A2" s="37" t="s">
        <v>14</v>
      </c>
      <c r="B2" s="23"/>
      <c r="C2" s="24"/>
    </row>
    <row r="3" spans="1:3" ht="89.25" customHeight="1" thickBot="1">
      <c r="A3" s="22" t="s">
        <v>21</v>
      </c>
      <c r="B3" s="23"/>
      <c r="C3" s="24"/>
    </row>
    <row r="4" spans="1:3" ht="16.5" thickBot="1">
      <c r="A4" s="28" t="s">
        <v>3</v>
      </c>
      <c r="B4" s="29"/>
      <c r="C4" s="30"/>
    </row>
    <row r="5" spans="1:3" ht="13.5" thickBot="1">
      <c r="A5" s="1" t="s">
        <v>0</v>
      </c>
      <c r="B5" s="11"/>
      <c r="C5" s="2" t="s">
        <v>7</v>
      </c>
    </row>
    <row r="6" spans="1:3" ht="13.5" thickBot="1">
      <c r="A6" s="3" t="s">
        <v>12</v>
      </c>
      <c r="B6" s="12"/>
      <c r="C6" s="4" t="s">
        <v>8</v>
      </c>
    </row>
    <row r="7" spans="1:3" ht="13.5" thickBot="1">
      <c r="A7" s="37"/>
      <c r="B7" s="23"/>
      <c r="C7" s="24"/>
    </row>
    <row r="8" spans="1:3" ht="16.5" thickBot="1">
      <c r="A8" s="31" t="s">
        <v>1</v>
      </c>
      <c r="B8" s="32"/>
      <c r="C8" s="33"/>
    </row>
    <row r="9" spans="1:4" ht="13.5" thickBot="1">
      <c r="A9" s="5" t="s">
        <v>2</v>
      </c>
      <c r="B9" s="13"/>
      <c r="C9" s="6" t="s">
        <v>8</v>
      </c>
      <c r="D9">
        <f>B9*B9</f>
        <v>0</v>
      </c>
    </row>
    <row r="10" spans="1:4" ht="13.5" thickBot="1">
      <c r="A10" s="5" t="s">
        <v>17</v>
      </c>
      <c r="B10" s="13"/>
      <c r="C10" s="6" t="s">
        <v>8</v>
      </c>
      <c r="D10">
        <f>B10*B10</f>
        <v>0</v>
      </c>
    </row>
    <row r="11" spans="1:3" s="14" customFormat="1" ht="13.5" thickBot="1">
      <c r="A11" s="5" t="s">
        <v>20</v>
      </c>
      <c r="B11" s="15"/>
      <c r="C11" s="6" t="s">
        <v>18</v>
      </c>
    </row>
    <row r="12" spans="1:4" ht="13.5" thickBot="1">
      <c r="A12" s="5" t="s">
        <v>16</v>
      </c>
      <c r="B12" s="15"/>
      <c r="C12" s="6" t="s">
        <v>9</v>
      </c>
      <c r="D12">
        <f>D9-D10</f>
        <v>0</v>
      </c>
    </row>
    <row r="13" spans="1:4" ht="16.5" thickBot="1">
      <c r="A13" s="34" t="s">
        <v>11</v>
      </c>
      <c r="B13" s="35"/>
      <c r="C13" s="36"/>
      <c r="D13">
        <f>SQRT(+D12)</f>
        <v>0</v>
      </c>
    </row>
    <row r="14" spans="1:3" ht="13.5" thickBot="1">
      <c r="A14" s="7" t="s">
        <v>19</v>
      </c>
      <c r="B14" s="8" t="e">
        <f>((B9*B9)-(B10*B10))/(B6*B6)</f>
        <v>#DIV/0!</v>
      </c>
      <c r="C14" s="9" t="s">
        <v>9</v>
      </c>
    </row>
    <row r="15" spans="1:3" ht="13.5" thickBot="1">
      <c r="A15" s="7" t="s">
        <v>4</v>
      </c>
      <c r="B15" s="10" t="e">
        <f>B16-B5</f>
        <v>#NUM!</v>
      </c>
      <c r="C15" s="9" t="s">
        <v>7</v>
      </c>
    </row>
    <row r="16" spans="1:3" ht="13.5" thickBot="1">
      <c r="A16" s="7" t="s">
        <v>5</v>
      </c>
      <c r="B16" s="10" t="e">
        <f>B5-2+2.512*LOG(D13*B12*B11/100)</f>
        <v>#NUM!</v>
      </c>
      <c r="C16" s="9" t="s">
        <v>7</v>
      </c>
    </row>
    <row r="17" spans="1:3" ht="13.5" thickBot="1">
      <c r="A17" s="7" t="s">
        <v>6</v>
      </c>
      <c r="B17" s="8" t="e">
        <f>114/B9</f>
        <v>#DIV/0!</v>
      </c>
      <c r="C17" s="9" t="s">
        <v>10</v>
      </c>
    </row>
    <row r="18" spans="1:3" ht="12.75">
      <c r="A18" s="16" t="s">
        <v>13</v>
      </c>
      <c r="B18" s="17"/>
      <c r="C18" s="18"/>
    </row>
    <row r="19" spans="1:3" ht="13.5" thickBot="1">
      <c r="A19" s="19"/>
      <c r="B19" s="20"/>
      <c r="C19" s="21"/>
    </row>
  </sheetData>
  <sheetProtection password="97FD" sheet="1" objects="1" scenarios="1"/>
  <mergeCells count="8">
    <mergeCell ref="A18:C19"/>
    <mergeCell ref="A3:C3"/>
    <mergeCell ref="A1:C1"/>
    <mergeCell ref="A4:C4"/>
    <mergeCell ref="A8:C8"/>
    <mergeCell ref="A13:C13"/>
    <mergeCell ref="A2:C2"/>
    <mergeCell ref="A7:C7"/>
  </mergeCells>
  <printOptions/>
  <pageMargins left="0.75" right="0.75" top="1" bottom="1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2004-07-29T18:54:16Z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